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Работа\Экспертиза\"/>
    </mc:Choice>
  </mc:AlternateContent>
  <xr:revisionPtr revIDLastSave="0" documentId="8_{1FB3616C-60D4-44A4-ADC4-1CAEAF310A6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Print_Titles" localSheetId="0">Лист1!$3:$5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1" i="1" l="1"/>
  <c r="G31" i="1"/>
  <c r="H31" i="1"/>
  <c r="I31" i="1"/>
  <c r="E31" i="1"/>
  <c r="I27" i="1"/>
  <c r="H27" i="1"/>
  <c r="G27" i="1"/>
  <c r="F27" i="1"/>
  <c r="E27" i="1"/>
  <c r="F22" i="1"/>
  <c r="G22" i="1"/>
  <c r="H22" i="1"/>
  <c r="I22" i="1"/>
  <c r="E22" i="1"/>
  <c r="F16" i="1"/>
  <c r="G16" i="1"/>
  <c r="H16" i="1"/>
  <c r="I16" i="1"/>
  <c r="E16" i="1"/>
  <c r="F6" i="1" l="1"/>
  <c r="F33" i="1" s="1"/>
  <c r="G6" i="1"/>
  <c r="G33" i="1" s="1"/>
  <c r="H6" i="1"/>
  <c r="H33" i="1" s="1"/>
  <c r="I6" i="1"/>
  <c r="I33" i="1" s="1"/>
  <c r="E6" i="1"/>
  <c r="E33" i="1" s="1"/>
</calcChain>
</file>

<file path=xl/sharedStrings.xml><?xml version="1.0" encoding="utf-8"?>
<sst xmlns="http://schemas.openxmlformats.org/spreadsheetml/2006/main" count="122" uniqueCount="103">
  <si>
    <t xml:space="preserve">Правовове основание </t>
  </si>
  <si>
    <t>Налог на имущество организаций</t>
  </si>
  <si>
    <t>№ п/п</t>
  </si>
  <si>
    <t>2018 (факт)</t>
  </si>
  <si>
    <t>2019 (оценка)</t>
  </si>
  <si>
    <t>2020 (прогноз)</t>
  </si>
  <si>
    <t>2021 (прогноз)</t>
  </si>
  <si>
    <t>2022 (прогноз)</t>
  </si>
  <si>
    <t>Вид налоговой льготы</t>
  </si>
  <si>
    <t>Наименование категорий</t>
  </si>
  <si>
    <t xml:space="preserve">Пониженная ставка (0%) </t>
  </si>
  <si>
    <t xml:space="preserve">Пониженная ставка (0,1%;0,2%; 0,3%; 0,4%; 0,5%; 0,6%; 0,7%; 0,8% - дифференцированная по годам) </t>
  </si>
  <si>
    <t>Пониженная ставка (0,3%)</t>
  </si>
  <si>
    <t>Пониженная ставка                                                   (0% - первые 5 лет; 1,1% - следующие 5 лет)</t>
  </si>
  <si>
    <t>Х</t>
  </si>
  <si>
    <t>Примечание</t>
  </si>
  <si>
    <t>Планируется к отмене с 01.01.2020 г.</t>
  </si>
  <si>
    <t>1.1</t>
  </si>
  <si>
    <t>1.2</t>
  </si>
  <si>
    <t>1.3</t>
  </si>
  <si>
    <t>1.4</t>
  </si>
  <si>
    <t>1.5</t>
  </si>
  <si>
    <t>1.6</t>
  </si>
  <si>
    <t>1.7</t>
  </si>
  <si>
    <t>1.8</t>
  </si>
  <si>
    <t>2.1</t>
  </si>
  <si>
    <t>2.2</t>
  </si>
  <si>
    <t>2.3</t>
  </si>
  <si>
    <t>2.4</t>
  </si>
  <si>
    <t>2.5</t>
  </si>
  <si>
    <t>Налог на прибыль организаций</t>
  </si>
  <si>
    <t>Закон Белгородской области от 18.09.2007г. № 142 "О льготах по налогу на прибыль организаций" ст.1/п.2</t>
  </si>
  <si>
    <t>Закон Белгородской области от 18.09.2007г. № 142 "О льготах по налогу на прибыль организаций" ст.1/п.4</t>
  </si>
  <si>
    <t>Закон Белгородской области от 18.09.2007г. № 142 "О льготах по налогу на прибыль организаций" ст.1/п.5</t>
  </si>
  <si>
    <t>Закон Белгородской области от 18.09.2007г. № 142 "О льготах по налогу на прибыль организаций" ст.1/п.7</t>
  </si>
  <si>
    <t>организации - участники региональных инвестиционных проектов</t>
  </si>
  <si>
    <t>организации - участники специальных инвестиционных контрактов</t>
  </si>
  <si>
    <t>3</t>
  </si>
  <si>
    <t>3.1</t>
  </si>
  <si>
    <t>3.2</t>
  </si>
  <si>
    <t>Транспортный налог</t>
  </si>
  <si>
    <t xml:space="preserve">организации, участвующие в реализации областных или муниципальных программ, проектов, - в отношении индивидуальных жилых домов, предоставленных по договорам найма на срок свыше трех лет гражданам Российской Федерации, зарегистрированным на территории Белгородской области
</t>
  </si>
  <si>
    <t>организации - управляющие компании, зарегистрированные в качестве юридических лиц не ранее 1 января 2018 года, и резиденты, зарегистрированные в качестве юридических лиц не ранее 1 января 2018 года, индустриальных (промышленных) парков, созданных с 1 января 2018 года, - в отношении вновь созданного и (или) приобретенного недвижимого имущества, не являвшегося объектом налогообложения ранее 1 января 2018 года, сроком на 5 лет с момента его ввода в эксплуатацию</t>
  </si>
  <si>
    <t>организации - участники приоритетного национального проекта "Развитие агропромышленного комплекса" в части ускоренного развития животноводства по отрасли молочного животноводства и (или) областного проекта "Развитие молочного животноводства в Белгородской области до 2010 года"</t>
  </si>
  <si>
    <t xml:space="preserve"> организации, реализующих инвестиционные проекты, включенные в долгосрочную целевую программу "Производство овощной продукции защищенного грунта и создание современных складских мощностей для хранения сельскохозяйственной продукции, произведенной в Белгородской области, на 2010 - 2014 годы" либо направленные на развитие овощеводства защищенного грунта посредством строительства тепличных комплексов, использующих гидропонные технологии для выращивания овощей"</t>
  </si>
  <si>
    <t xml:space="preserve"> жилищные накопительные кооперативы, созданные в соответствии с Федеральным законом от 30 декабря 2004 года N 215-ФЗ "О жилищных накопительных кооперативах", зарегистрированных на территории Белгородской области, в отношении объектов недвижимого имущества, приобретенного или построенного за счет паевых взносов граждан - членов жилищных накопительных кооперативов</t>
  </si>
  <si>
    <t>организации - резиденты территории опережающего социально-экономического развития "Губкин" на территории муниципального образования "Губкинский городской округ" Белгородской области,  в отношении имущества, созданного и (или) приобретенного в целях исполнения соглашений об осуществлении деятельности на территории опережающего социально-экономического развития, и расположенного в границах территории опережающего социально-экономического развития</t>
  </si>
  <si>
    <t>организации - участники специальных инвестиционных контрактов в отношении имущества, созданного и (или) приобретенного при реализации специального инвестиционного контракта, начиная с налогового периода, в котором имущество принято на учет в качестве объектов основных средств</t>
  </si>
  <si>
    <t>организации, реализующие инвестиционные проекты по строительству автомобильных газонаполнительных компрессорных станций, криогенных автомобильных заправочных станций сжиженного природного газа, модернизации автомобильных заправочных станций в части дооборудования их модулями по заправке автотранспорта компримированным природным газом, в отношении созданного и (или) приобретенного имущества при реализации инвестиционного проекта, начиная с налогового периода, в котором имущество принято на учет в качестве объектов основных средств</t>
  </si>
  <si>
    <t xml:space="preserve">Пониженная ставка                                              (0,5%;1%; 1,5% - дифференцированная по годам) </t>
  </si>
  <si>
    <t xml:space="preserve">общественные организации инвалидов и организации, использующие труд инвалидов (инвалиды должны составлять не менее 50 процентов от общего числа работников и доля заработной платы инвалидов в расходах на оплату труда - не менее 25 процентов)
</t>
  </si>
  <si>
    <t xml:space="preserve">Понижение ставки на 4 п.п. в части сумм, зачисляемых в областной бюджет
</t>
  </si>
  <si>
    <t xml:space="preserve">Понижение ставки на 3 п.п. в части сумм, зачисляемых в областной бюджет
</t>
  </si>
  <si>
    <t xml:space="preserve">Пониженная ставка (14%)  в части сумм, зачисляемых в областной бюджет </t>
  </si>
  <si>
    <t>организации, зарегистрированные на территории Белгородской области и не являющиеся участниками консолидированной группы налогоплательщиков, деятельность которых осуществляется на основании положений главы 3.1 части первой Налогового кодекса Российской Федерации, при одновременном исполнении следующих условий в соответствии с налоговой отчетностью:
- в налоговом периоде удельный вес расходов на научные исследования и (или) опытно-конструкторские разработки в расходах, уменьшающих сумму доходов от реализации, составит не менее 1 процента;
- увеличение налоговой базы для исчисления налога на прибыль организаций по сравнению с предшествующим налоговым периодом</t>
  </si>
  <si>
    <t>1.9</t>
  </si>
  <si>
    <t>организации - резиденты территории опережающего социально-экономического развития "Губкин" на территории муниципального образования "Губкинский городской округ" Белгородской области</t>
  </si>
  <si>
    <t>Героеи Советского Союза, Герои Социалистического Труда, Герои Российской Федерации, лица, награжденные орденом Ленина, кавалеры орденов Славы трех степеней, почетные граждане Белгородской области, пенсионеры, лица, достигшие возраста 60 лет мужчинами и 55 лет женщинами, инвалиды, лица, имеющие трех и более несовершеннолетних детей, на которых в соответствии с действующим законодательством зарегистрированы легковые автомобили</t>
  </si>
  <si>
    <t>автотранспортные предприятия в части имеющихся транспортных средств авторемонтных мастерских типа "Мастерская технического обслуживания автомобильной техники" и "Передвижная авторемонтная мастерская", являющихся имуществом мобилизационного резерва</t>
  </si>
  <si>
    <t>3.3</t>
  </si>
  <si>
    <t>лица, на которых в соответствии с действующим законодательством зарегистрированы транспортные средства, оснащенные исключительно электрическими двигателями</t>
  </si>
  <si>
    <t xml:space="preserve">освобождение от уплаты налога </t>
  </si>
  <si>
    <t>3.4</t>
  </si>
  <si>
    <t>транспортные средства, оборудованные для использования природного газа в качестве моторного топлива</t>
  </si>
  <si>
    <t>снижение налоговых ставок на 50 процентов от соответствующих налоговых ставок, установленных  в зависимости от мощности двигателя, тяги реактивного двигателя или валовой вместимости транспортного средства в расчете на одну лошадиную силу мощности двигателя транспортного средства, один килограмм силы тяги реактивного двигателя, одну регистровую тонну транспортного средства или одну единицу транспортного средства</t>
  </si>
  <si>
    <t>Упрощенная система налогообложения</t>
  </si>
  <si>
    <t>4.1</t>
  </si>
  <si>
    <t>4.2</t>
  </si>
  <si>
    <t>4.3</t>
  </si>
  <si>
    <t xml:space="preserve"> индивидуальные предприниматели, осуществляющие предпринимательскую деятельность в производственной, социальной и (или) научной сферах, а также в сфере бытовых услуг населению
</t>
  </si>
  <si>
    <t>Налоговая ставка 0%</t>
  </si>
  <si>
    <t>Налоговая ставка 1%</t>
  </si>
  <si>
    <t>Срок действия до 01.01.2021г.</t>
  </si>
  <si>
    <t>Налоговая ставка 5%</t>
  </si>
  <si>
    <t xml:space="preserve"> юридические лица, зарегистрированные на территории Белгородской области, участники кластера информационных технологий Белгородской области, в случае, если объектом налогообложения являются доходы, у которых более 70 процентов в доходах за соответствующий отчетный (налоговый) период составил доход от осуществления следующих видов экономической деятельности:
1) разработка компьютерного программного обеспечения, консультационные услуги в данной области и другие сопутствующие услуги;
2) деятельность в области информационных технологий </t>
  </si>
  <si>
    <t>налогоплательщики, зарегистрированные на территории Белгородской области, в случае, если объектом налогообложения являются доходы, уменьшенные на величину расходов, у которых наибольший удельный вес в доходах за соответствующий отчетный (налоговый) период составил доход от осуществления некоторых видов экономической деятельности, (определенных в приложении 3 закона Белгородской области от 14.07.2010г. №357)</t>
  </si>
  <si>
    <t>5</t>
  </si>
  <si>
    <t>5.1</t>
  </si>
  <si>
    <t>Патентная система налогообложения</t>
  </si>
  <si>
    <t>Закон Белгородской области от 06.11.2012г. № 145 "О патентной системе налогообложения на территории Белгородской области" ст.1.1</t>
  </si>
  <si>
    <t>индивидуальные предприниматели, применяющие патентную систему налогообложения, осуществляющие предпринимательскую деятельность в производственной, социальной и (или) научной сферах, а также в сфере бытовых услуг населению</t>
  </si>
  <si>
    <t>ВСЕГО НАЛОГОВЫХ ПРЕФЕРЕНЦИЙ</t>
  </si>
  <si>
    <t>Оценка потерь доходов бюджета от предоставления налоговых льгот, тыс. руб.</t>
  </si>
  <si>
    <t xml:space="preserve">полное освобождение от уплаты налога для отдельных категории граждан в отношении одного легкового автомобиля мощностью                                                  до 100 л.с.;                                                            пониженная ставка в размере 10 руб. с каждой лошадиной силы в отношении одного легкового автомобиля мощностью от 100 до 150 л.с. </t>
  </si>
  <si>
    <t xml:space="preserve">Пониженная ставка                            (5% - первые 5 лет;                                                   10% - следующие 5 лет),                в части сумм, зачисляемых в областной бюджет
</t>
  </si>
  <si>
    <t>организации-участники инвестиционных проектов,  реализуемых с привлечением субсидий в соответствии с Постановлением Правительства Российской Федерации от 9 апреля 2010 года N 218 "О мерах государственной поддержки развития кооперации российских образовательных организаций высшего образования, государственных научных учреждений и организаций, реализующих комплексные проекты по созданию высокотехнологичного производства, в рамках подпрограммы "Институциональное развитие научно-исследовательского сектора" государственной программы Российской Федерации "Развитие науки и технологий" на 2013 - 2020 годы"</t>
  </si>
  <si>
    <t>Закон Белгородской области от 28.11.2002г.                                               № 54 "О транспортном налоге" ст.1/п.2</t>
  </si>
  <si>
    <t>Закон Белгородской области от 28.11.2002г.                                          № 54 "О транспортном налоге" ст.1/п.2</t>
  </si>
  <si>
    <t>Закон Белгородской области от 28.11.2002г.                                         № 54 "О транспортном налоге" ст.1/п.4</t>
  </si>
  <si>
    <t xml:space="preserve">Закон Белгородской области от 27.11.2003г. № 104 "О налоге на имущество организаций" ст.2/п.2/абз.9 </t>
  </si>
  <si>
    <t>Закон Белгородской области от 27.11.2003г. № 104 "О налоге на имущество организаций" ст.2/п.4 /пп.2</t>
  </si>
  <si>
    <t xml:space="preserve">Закон Белгородской области от 27.11.2003г. № 104 "О налоге на имущество организаций" ст.2/п.4.2/пп.3 </t>
  </si>
  <si>
    <t xml:space="preserve">Закон Белгородской области от 27.11.2003г. № 104 "О налоге на имущество организаций" ст.2/п.4.2/пп.4 </t>
  </si>
  <si>
    <t xml:space="preserve">Закон Белгородской области от 27.11.2003г. № 104 "О налоге на имущество организаций" ст.2/п.6/абз.6 </t>
  </si>
  <si>
    <t>Закон Белгородской области от 27.11.2003г. № 104 "О налоге на имущество организаций" ст.2/п.7</t>
  </si>
  <si>
    <t>Закон Белгородской области от 27.11.2003г. № 104 "О налоге на имущество организаций" ст.2/п.8</t>
  </si>
  <si>
    <t xml:space="preserve">Закон Белгородской области от 27.11.2003г. № 104 "О налоге на имущество организаций"ст.2/п.2/абз.11 </t>
  </si>
  <si>
    <t>Закон Белгородской области от 27.11.2003г. № 104 "О налоге на имущество организаций" ст.2/п.9</t>
  </si>
  <si>
    <t>Закон Белгородской области от 28.11.2002г.                                              № 54 "О транспортном налоге" ст.1/п.2</t>
  </si>
  <si>
    <t>Закон Белгородской области от 14.07.2010г. № 367 "Об установлении ставок налога, взимаемого в связи с применением упрощенной системы налогообложения" п.3</t>
  </si>
  <si>
    <t>Закон Белгородской области от 14.07.2010г. № 367 "Об установлении ставок налога, взимаемого в связи с применением упрощенной системы налогообложения" п.4</t>
  </si>
  <si>
    <t>Закон Белгородской области от 14.07.2010г. № 367 "Об установлении ставок налога, взимаемого в связи с применением упрощенной системы налогообложения" п.5</t>
  </si>
  <si>
    <t>Оценка налоговых льгот, предоставляемых в соответствии с региональным  законодательством Белгородской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</si>
</sst>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quotePrefix="1" applyFont="1" applyBorder="1" applyAlignment="1">
      <alignment horizontal="center" vertical="top" wrapText="1"/>
    </xf>
    <xf numFmtId="0" fontId="1" fillId="0" borderId="4" xfId="0" quotePrefix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quotePrefix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zoomScale="85" zoomScaleNormal="85" workbookViewId="0">
      <selection activeCell="K1" sqref="K1:K1048576"/>
    </sheetView>
  </sheetViews>
  <sheetFormatPr defaultRowHeight="12.75" x14ac:dyDescent="0.2"/>
  <cols>
    <col min="1" max="1" width="5.42578125" style="6" customWidth="1"/>
    <col min="2" max="2" width="60.85546875" style="27" customWidth="1"/>
    <col min="3" max="3" width="26.85546875" style="1" customWidth="1"/>
    <col min="4" max="4" width="26.140625" style="1" customWidth="1"/>
    <col min="5" max="9" width="9.140625" style="1"/>
    <col min="10" max="10" width="14.28515625" style="1" customWidth="1"/>
    <col min="11" max="16384" width="9.140625" style="1"/>
  </cols>
  <sheetData>
    <row r="1" spans="1:10" s="23" customFormat="1" ht="18.75" customHeight="1" x14ac:dyDescent="0.3">
      <c r="A1" s="32" t="s">
        <v>102</v>
      </c>
      <c r="B1" s="32"/>
      <c r="C1" s="32"/>
      <c r="D1" s="32"/>
      <c r="E1" s="32"/>
      <c r="F1" s="32"/>
      <c r="G1" s="32"/>
      <c r="H1" s="32"/>
      <c r="I1" s="32"/>
      <c r="J1" s="32"/>
    </row>
    <row r="3" spans="1:10" s="8" customFormat="1" ht="28.5" customHeight="1" x14ac:dyDescent="0.25">
      <c r="A3" s="33" t="s">
        <v>2</v>
      </c>
      <c r="B3" s="33" t="s">
        <v>9</v>
      </c>
      <c r="C3" s="33" t="s">
        <v>0</v>
      </c>
      <c r="D3" s="34" t="s">
        <v>8</v>
      </c>
      <c r="E3" s="33" t="s">
        <v>82</v>
      </c>
      <c r="F3" s="33"/>
      <c r="G3" s="33"/>
      <c r="H3" s="33"/>
      <c r="I3" s="33"/>
      <c r="J3" s="33" t="s">
        <v>15</v>
      </c>
    </row>
    <row r="4" spans="1:10" s="8" customFormat="1" ht="25.5" x14ac:dyDescent="0.25">
      <c r="A4" s="33"/>
      <c r="B4" s="33"/>
      <c r="C4" s="33"/>
      <c r="D4" s="35"/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33"/>
    </row>
    <row r="5" spans="1:10" s="22" customFormat="1" ht="10.5" x14ac:dyDescent="0.25">
      <c r="A5" s="18">
        <v>1</v>
      </c>
      <c r="B5" s="19">
        <v>2</v>
      </c>
      <c r="C5" s="20">
        <v>3</v>
      </c>
      <c r="D5" s="21">
        <v>4</v>
      </c>
      <c r="E5" s="18">
        <v>5</v>
      </c>
      <c r="F5" s="18">
        <v>6</v>
      </c>
      <c r="G5" s="18">
        <v>7</v>
      </c>
      <c r="H5" s="18">
        <v>8</v>
      </c>
      <c r="I5" s="18">
        <v>9</v>
      </c>
      <c r="J5" s="18">
        <v>10</v>
      </c>
    </row>
    <row r="6" spans="1:10" s="6" customFormat="1" ht="24.75" customHeight="1" x14ac:dyDescent="0.25">
      <c r="A6" s="2">
        <v>1</v>
      </c>
      <c r="B6" s="29" t="s">
        <v>1</v>
      </c>
      <c r="C6" s="30"/>
      <c r="D6" s="31"/>
      <c r="E6" s="4">
        <f>SUM(E7+E9+E10+E11+E12+E13+E14)</f>
        <v>177323</v>
      </c>
      <c r="F6" s="4">
        <f t="shared" ref="F6:I6" si="0">SUM(F7+F9+F10+F11+F12+F13+F14)</f>
        <v>178710</v>
      </c>
      <c r="G6" s="4">
        <f t="shared" si="0"/>
        <v>179500</v>
      </c>
      <c r="H6" s="4">
        <f t="shared" si="0"/>
        <v>180265</v>
      </c>
      <c r="I6" s="4">
        <f t="shared" si="0"/>
        <v>181430</v>
      </c>
      <c r="J6" s="3"/>
    </row>
    <row r="7" spans="1:10" s="13" customFormat="1" ht="66.75" customHeight="1" x14ac:dyDescent="0.25">
      <c r="A7" s="9" t="s">
        <v>17</v>
      </c>
      <c r="B7" s="24" t="s">
        <v>41</v>
      </c>
      <c r="C7" s="10" t="s">
        <v>89</v>
      </c>
      <c r="D7" s="10" t="s">
        <v>10</v>
      </c>
      <c r="E7" s="11">
        <v>829</v>
      </c>
      <c r="F7" s="11">
        <v>910</v>
      </c>
      <c r="G7" s="11">
        <v>950</v>
      </c>
      <c r="H7" s="11">
        <v>965</v>
      </c>
      <c r="I7" s="11">
        <v>980</v>
      </c>
      <c r="J7" s="12"/>
    </row>
    <row r="8" spans="1:10" s="13" customFormat="1" ht="62.25" customHeight="1" x14ac:dyDescent="0.25">
      <c r="A8" s="9" t="s">
        <v>18</v>
      </c>
      <c r="B8" s="24" t="s">
        <v>43</v>
      </c>
      <c r="C8" s="10" t="s">
        <v>90</v>
      </c>
      <c r="D8" s="10" t="s">
        <v>11</v>
      </c>
      <c r="E8" s="11">
        <v>0</v>
      </c>
      <c r="F8" s="11">
        <v>0</v>
      </c>
      <c r="G8" s="11" t="s">
        <v>14</v>
      </c>
      <c r="H8" s="11" t="s">
        <v>14</v>
      </c>
      <c r="I8" s="11" t="s">
        <v>14</v>
      </c>
      <c r="J8" s="14" t="s">
        <v>16</v>
      </c>
    </row>
    <row r="9" spans="1:10" s="13" customFormat="1" ht="122.25" customHeight="1" x14ac:dyDescent="0.25">
      <c r="A9" s="9" t="s">
        <v>19</v>
      </c>
      <c r="B9" s="24" t="s">
        <v>85</v>
      </c>
      <c r="C9" s="10" t="s">
        <v>91</v>
      </c>
      <c r="D9" s="10" t="s">
        <v>11</v>
      </c>
      <c r="E9" s="11">
        <v>74087</v>
      </c>
      <c r="F9" s="11">
        <v>75100</v>
      </c>
      <c r="G9" s="11">
        <v>75600</v>
      </c>
      <c r="H9" s="11">
        <v>76000</v>
      </c>
      <c r="I9" s="11">
        <v>77000</v>
      </c>
      <c r="J9" s="12"/>
    </row>
    <row r="10" spans="1:10" s="13" customFormat="1" ht="98.25" customHeight="1" x14ac:dyDescent="0.25">
      <c r="A10" s="9" t="s">
        <v>20</v>
      </c>
      <c r="B10" s="24" t="s">
        <v>44</v>
      </c>
      <c r="C10" s="10" t="s">
        <v>92</v>
      </c>
      <c r="D10" s="10" t="s">
        <v>11</v>
      </c>
      <c r="E10" s="11">
        <v>98300</v>
      </c>
      <c r="F10" s="11">
        <v>98500</v>
      </c>
      <c r="G10" s="11">
        <v>98700</v>
      </c>
      <c r="H10" s="11">
        <v>99000</v>
      </c>
      <c r="I10" s="11">
        <v>99100</v>
      </c>
      <c r="J10" s="12"/>
    </row>
    <row r="11" spans="1:10" s="13" customFormat="1" ht="78.75" customHeight="1" x14ac:dyDescent="0.25">
      <c r="A11" s="9" t="s">
        <v>21</v>
      </c>
      <c r="B11" s="24" t="s">
        <v>45</v>
      </c>
      <c r="C11" s="10" t="s">
        <v>93</v>
      </c>
      <c r="D11" s="10" t="s">
        <v>12</v>
      </c>
      <c r="E11" s="11">
        <v>4107</v>
      </c>
      <c r="F11" s="11">
        <v>4200</v>
      </c>
      <c r="G11" s="11">
        <v>4250</v>
      </c>
      <c r="H11" s="11">
        <v>4300</v>
      </c>
      <c r="I11" s="11">
        <v>4350</v>
      </c>
      <c r="J11" s="12"/>
    </row>
    <row r="12" spans="1:10" s="13" customFormat="1" ht="93.75" customHeight="1" x14ac:dyDescent="0.25">
      <c r="A12" s="9" t="s">
        <v>22</v>
      </c>
      <c r="B12" s="25" t="s">
        <v>46</v>
      </c>
      <c r="C12" s="10" t="s">
        <v>94</v>
      </c>
      <c r="D12" s="10" t="s">
        <v>13</v>
      </c>
      <c r="E12" s="11">
        <v>0</v>
      </c>
      <c r="F12" s="11"/>
      <c r="G12" s="11"/>
      <c r="H12" s="11"/>
      <c r="I12" s="11"/>
      <c r="J12" s="12"/>
    </row>
    <row r="13" spans="1:10" s="13" customFormat="1" ht="59.25" customHeight="1" x14ac:dyDescent="0.25">
      <c r="A13" s="9" t="s">
        <v>23</v>
      </c>
      <c r="B13" s="25" t="s">
        <v>47</v>
      </c>
      <c r="C13" s="10" t="s">
        <v>95</v>
      </c>
      <c r="D13" s="15" t="s">
        <v>49</v>
      </c>
      <c r="E13" s="11">
        <v>0</v>
      </c>
      <c r="F13" s="11"/>
      <c r="G13" s="11"/>
      <c r="H13" s="11"/>
      <c r="I13" s="11"/>
      <c r="J13" s="12"/>
    </row>
    <row r="14" spans="1:10" s="13" customFormat="1" ht="96" customHeight="1" x14ac:dyDescent="0.25">
      <c r="A14" s="9" t="s">
        <v>24</v>
      </c>
      <c r="B14" s="24" t="s">
        <v>42</v>
      </c>
      <c r="C14" s="10" t="s">
        <v>96</v>
      </c>
      <c r="D14" s="10" t="s">
        <v>10</v>
      </c>
      <c r="E14" s="11">
        <v>0</v>
      </c>
      <c r="F14" s="11"/>
      <c r="G14" s="11"/>
      <c r="H14" s="11"/>
      <c r="I14" s="11"/>
      <c r="J14" s="12"/>
    </row>
    <row r="15" spans="1:10" s="13" customFormat="1" ht="107.25" customHeight="1" x14ac:dyDescent="0.25">
      <c r="A15" s="9" t="s">
        <v>55</v>
      </c>
      <c r="B15" s="24" t="s">
        <v>48</v>
      </c>
      <c r="C15" s="10" t="s">
        <v>97</v>
      </c>
      <c r="D15" s="16" t="s">
        <v>49</v>
      </c>
      <c r="E15" s="11" t="s">
        <v>14</v>
      </c>
      <c r="F15" s="11"/>
      <c r="G15" s="11"/>
      <c r="H15" s="11"/>
      <c r="I15" s="11"/>
      <c r="J15" s="12"/>
    </row>
    <row r="16" spans="1:10" s="28" customFormat="1" ht="24.75" customHeight="1" x14ac:dyDescent="0.25">
      <c r="A16" s="2">
        <v>2</v>
      </c>
      <c r="B16" s="29" t="s">
        <v>30</v>
      </c>
      <c r="C16" s="30"/>
      <c r="D16" s="31"/>
      <c r="E16" s="4">
        <f>SUM(E17+E19+E20+E21)</f>
        <v>47</v>
      </c>
      <c r="F16" s="4">
        <f t="shared" ref="F16:I16" si="1">SUM(F17+F19+F20+F21)</f>
        <v>330</v>
      </c>
      <c r="G16" s="4">
        <f t="shared" si="1"/>
        <v>530</v>
      </c>
      <c r="H16" s="4">
        <f t="shared" si="1"/>
        <v>681</v>
      </c>
      <c r="I16" s="4">
        <f t="shared" si="1"/>
        <v>751</v>
      </c>
      <c r="J16" s="7"/>
    </row>
    <row r="17" spans="1:10" s="13" customFormat="1" ht="57.75" customHeight="1" x14ac:dyDescent="0.25">
      <c r="A17" s="9" t="s">
        <v>25</v>
      </c>
      <c r="B17" s="24" t="s">
        <v>50</v>
      </c>
      <c r="C17" s="10" t="s">
        <v>31</v>
      </c>
      <c r="D17" s="10" t="s">
        <v>51</v>
      </c>
      <c r="E17" s="11">
        <v>29</v>
      </c>
      <c r="F17" s="11">
        <v>30</v>
      </c>
      <c r="G17" s="11">
        <v>30</v>
      </c>
      <c r="H17" s="11">
        <v>31</v>
      </c>
      <c r="I17" s="11">
        <v>31</v>
      </c>
      <c r="J17" s="12"/>
    </row>
    <row r="18" spans="1:10" s="13" customFormat="1" ht="142.5" customHeight="1" x14ac:dyDescent="0.25">
      <c r="A18" s="9" t="s">
        <v>26</v>
      </c>
      <c r="B18" s="24" t="s">
        <v>54</v>
      </c>
      <c r="C18" s="10" t="s">
        <v>31</v>
      </c>
      <c r="D18" s="10" t="s">
        <v>52</v>
      </c>
      <c r="E18" s="11">
        <v>0</v>
      </c>
      <c r="F18" s="11">
        <v>0</v>
      </c>
      <c r="G18" s="11" t="s">
        <v>14</v>
      </c>
      <c r="H18" s="11" t="s">
        <v>14</v>
      </c>
      <c r="I18" s="11" t="s">
        <v>14</v>
      </c>
      <c r="J18" s="14" t="s">
        <v>16</v>
      </c>
    </row>
    <row r="19" spans="1:10" s="13" customFormat="1" ht="51" x14ac:dyDescent="0.25">
      <c r="A19" s="9" t="s">
        <v>27</v>
      </c>
      <c r="B19" s="24" t="s">
        <v>35</v>
      </c>
      <c r="C19" s="10" t="s">
        <v>32</v>
      </c>
      <c r="D19" s="10" t="s">
        <v>53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2"/>
    </row>
    <row r="20" spans="1:10" s="13" customFormat="1" ht="54" customHeight="1" x14ac:dyDescent="0.25">
      <c r="A20" s="9" t="s">
        <v>28</v>
      </c>
      <c r="B20" s="24" t="s">
        <v>36</v>
      </c>
      <c r="C20" s="10" t="s">
        <v>33</v>
      </c>
      <c r="D20" s="10" t="s">
        <v>53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2"/>
    </row>
    <row r="21" spans="1:10" s="13" customFormat="1" ht="75.75" customHeight="1" x14ac:dyDescent="0.25">
      <c r="A21" s="9" t="s">
        <v>29</v>
      </c>
      <c r="B21" s="25" t="s">
        <v>56</v>
      </c>
      <c r="C21" s="10" t="s">
        <v>34</v>
      </c>
      <c r="D21" s="15" t="s">
        <v>84</v>
      </c>
      <c r="E21" s="11">
        <v>18</v>
      </c>
      <c r="F21" s="11">
        <v>300</v>
      </c>
      <c r="G21" s="11">
        <v>500</v>
      </c>
      <c r="H21" s="11">
        <v>650</v>
      </c>
      <c r="I21" s="11">
        <v>720</v>
      </c>
      <c r="J21" s="12"/>
    </row>
    <row r="22" spans="1:10" s="28" customFormat="1" ht="24.75" customHeight="1" x14ac:dyDescent="0.25">
      <c r="A22" s="5" t="s">
        <v>37</v>
      </c>
      <c r="B22" s="29" t="s">
        <v>40</v>
      </c>
      <c r="C22" s="30"/>
      <c r="D22" s="31"/>
      <c r="E22" s="4">
        <f>SUM(E23:E24)</f>
        <v>154520</v>
      </c>
      <c r="F22" s="4">
        <f t="shared" ref="F22:I22" si="2">SUM(F23:F24)</f>
        <v>158000</v>
      </c>
      <c r="G22" s="4">
        <f t="shared" si="2"/>
        <v>160000</v>
      </c>
      <c r="H22" s="4">
        <f t="shared" si="2"/>
        <v>163000</v>
      </c>
      <c r="I22" s="4">
        <f t="shared" si="2"/>
        <v>163500</v>
      </c>
      <c r="J22" s="7"/>
    </row>
    <row r="23" spans="1:10" s="13" customFormat="1" ht="150" customHeight="1" x14ac:dyDescent="0.25">
      <c r="A23" s="9" t="s">
        <v>38</v>
      </c>
      <c r="B23" s="24" t="s">
        <v>57</v>
      </c>
      <c r="C23" s="10" t="s">
        <v>87</v>
      </c>
      <c r="D23" s="10" t="s">
        <v>83</v>
      </c>
      <c r="E23" s="17">
        <v>154520</v>
      </c>
      <c r="F23" s="17">
        <v>158000</v>
      </c>
      <c r="G23" s="17">
        <v>160000</v>
      </c>
      <c r="H23" s="17">
        <v>163000</v>
      </c>
      <c r="I23" s="17">
        <v>163500</v>
      </c>
      <c r="J23" s="12"/>
    </row>
    <row r="24" spans="1:10" s="13" customFormat="1" ht="56.25" customHeight="1" x14ac:dyDescent="0.25">
      <c r="A24" s="9" t="s">
        <v>39</v>
      </c>
      <c r="B24" s="24" t="s">
        <v>58</v>
      </c>
      <c r="C24" s="10" t="s">
        <v>86</v>
      </c>
      <c r="D24" s="10" t="s">
        <v>61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2"/>
    </row>
    <row r="25" spans="1:10" s="13" customFormat="1" ht="53.25" customHeight="1" x14ac:dyDescent="0.25">
      <c r="A25" s="9" t="s">
        <v>59</v>
      </c>
      <c r="B25" s="26" t="s">
        <v>60</v>
      </c>
      <c r="C25" s="10" t="s">
        <v>98</v>
      </c>
      <c r="D25" s="10" t="s">
        <v>61</v>
      </c>
      <c r="E25" s="14" t="s">
        <v>14</v>
      </c>
      <c r="F25" s="14"/>
      <c r="G25" s="14"/>
      <c r="H25" s="14"/>
      <c r="I25" s="14"/>
      <c r="J25" s="12"/>
    </row>
    <row r="26" spans="1:10" s="13" customFormat="1" ht="201" customHeight="1" x14ac:dyDescent="0.25">
      <c r="A26" s="9" t="s">
        <v>62</v>
      </c>
      <c r="B26" s="26" t="s">
        <v>63</v>
      </c>
      <c r="C26" s="10" t="s">
        <v>88</v>
      </c>
      <c r="D26" s="14" t="s">
        <v>64</v>
      </c>
      <c r="E26" s="14" t="s">
        <v>14</v>
      </c>
      <c r="F26" s="14"/>
      <c r="G26" s="14"/>
      <c r="H26" s="14"/>
      <c r="I26" s="14"/>
      <c r="J26" s="12"/>
    </row>
    <row r="27" spans="1:10" s="8" customFormat="1" ht="24.75" customHeight="1" x14ac:dyDescent="0.25">
      <c r="A27" s="2">
        <v>4</v>
      </c>
      <c r="B27" s="29" t="s">
        <v>65</v>
      </c>
      <c r="C27" s="30"/>
      <c r="D27" s="31"/>
      <c r="E27" s="4">
        <f>E28+E29+E30</f>
        <v>59926</v>
      </c>
      <c r="F27" s="4">
        <f>F28+F29+F30</f>
        <v>62000</v>
      </c>
      <c r="G27" s="4">
        <f>G28+G29+G30</f>
        <v>63050</v>
      </c>
      <c r="H27" s="4">
        <f>H29+H30</f>
        <v>60800</v>
      </c>
      <c r="I27" s="4">
        <f>I29+I30</f>
        <v>62300</v>
      </c>
      <c r="J27" s="2"/>
    </row>
    <row r="28" spans="1:10" s="13" customFormat="1" ht="93.75" customHeight="1" x14ac:dyDescent="0.25">
      <c r="A28" s="9" t="s">
        <v>66</v>
      </c>
      <c r="B28" s="26" t="s">
        <v>69</v>
      </c>
      <c r="C28" s="10" t="s">
        <v>99</v>
      </c>
      <c r="D28" s="14" t="s">
        <v>70</v>
      </c>
      <c r="E28" s="17">
        <v>4195</v>
      </c>
      <c r="F28" s="17">
        <v>4500</v>
      </c>
      <c r="G28" s="17">
        <v>4850</v>
      </c>
      <c r="H28" s="14" t="s">
        <v>14</v>
      </c>
      <c r="I28" s="14" t="s">
        <v>14</v>
      </c>
      <c r="J28" s="14" t="s">
        <v>72</v>
      </c>
    </row>
    <row r="29" spans="1:10" s="13" customFormat="1" ht="126.75" customHeight="1" x14ac:dyDescent="0.25">
      <c r="A29" s="9" t="s">
        <v>67</v>
      </c>
      <c r="B29" s="26" t="s">
        <v>74</v>
      </c>
      <c r="C29" s="10" t="s">
        <v>100</v>
      </c>
      <c r="D29" s="14" t="s">
        <v>71</v>
      </c>
      <c r="E29" s="17">
        <v>37618</v>
      </c>
      <c r="F29" s="17">
        <v>38600</v>
      </c>
      <c r="G29" s="17">
        <v>39000</v>
      </c>
      <c r="H29" s="17">
        <v>41000</v>
      </c>
      <c r="I29" s="17">
        <v>41800</v>
      </c>
      <c r="J29" s="12"/>
    </row>
    <row r="30" spans="1:10" s="13" customFormat="1" ht="89.25" customHeight="1" x14ac:dyDescent="0.25">
      <c r="A30" s="9" t="s">
        <v>68</v>
      </c>
      <c r="B30" s="26" t="s">
        <v>75</v>
      </c>
      <c r="C30" s="10" t="s">
        <v>101</v>
      </c>
      <c r="D30" s="14" t="s">
        <v>73</v>
      </c>
      <c r="E30" s="17">
        <v>18113</v>
      </c>
      <c r="F30" s="17">
        <v>18900</v>
      </c>
      <c r="G30" s="17">
        <v>19200</v>
      </c>
      <c r="H30" s="17">
        <v>19800</v>
      </c>
      <c r="I30" s="17">
        <v>20500</v>
      </c>
      <c r="J30" s="12"/>
    </row>
    <row r="31" spans="1:10" s="28" customFormat="1" ht="24.75" customHeight="1" x14ac:dyDescent="0.25">
      <c r="A31" s="5" t="s">
        <v>76</v>
      </c>
      <c r="B31" s="29" t="s">
        <v>78</v>
      </c>
      <c r="C31" s="30"/>
      <c r="D31" s="31"/>
      <c r="E31" s="2">
        <f>SUM(E32)</f>
        <v>370</v>
      </c>
      <c r="F31" s="2">
        <f t="shared" ref="F31:I31" si="3">SUM(F32)</f>
        <v>395</v>
      </c>
      <c r="G31" s="2">
        <f t="shared" si="3"/>
        <v>450</v>
      </c>
      <c r="H31" s="2">
        <f t="shared" si="3"/>
        <v>480</v>
      </c>
      <c r="I31" s="2">
        <f t="shared" si="3"/>
        <v>540</v>
      </c>
      <c r="J31" s="7"/>
    </row>
    <row r="32" spans="1:10" s="13" customFormat="1" ht="75.75" customHeight="1" x14ac:dyDescent="0.25">
      <c r="A32" s="9" t="s">
        <v>77</v>
      </c>
      <c r="B32" s="26" t="s">
        <v>80</v>
      </c>
      <c r="C32" s="14" t="s">
        <v>79</v>
      </c>
      <c r="D32" s="14" t="s">
        <v>70</v>
      </c>
      <c r="E32" s="14">
        <v>370</v>
      </c>
      <c r="F32" s="14">
        <v>395</v>
      </c>
      <c r="G32" s="14">
        <v>450</v>
      </c>
      <c r="H32" s="14">
        <v>480</v>
      </c>
      <c r="I32" s="14">
        <v>540</v>
      </c>
      <c r="J32" s="12"/>
    </row>
    <row r="33" spans="1:10" s="28" customFormat="1" ht="33.75" customHeight="1" x14ac:dyDescent="0.25">
      <c r="A33" s="29" t="s">
        <v>81</v>
      </c>
      <c r="B33" s="30"/>
      <c r="C33" s="30"/>
      <c r="D33" s="31"/>
      <c r="E33" s="4">
        <f>SUM(E6+E16+E22+E27+E31)</f>
        <v>392186</v>
      </c>
      <c r="F33" s="4">
        <f t="shared" ref="F33:I33" si="4">SUM(F6+F16+F22+F27+F31)</f>
        <v>399435</v>
      </c>
      <c r="G33" s="4">
        <f t="shared" si="4"/>
        <v>403530</v>
      </c>
      <c r="H33" s="4">
        <f t="shared" si="4"/>
        <v>405226</v>
      </c>
      <c r="I33" s="4">
        <f t="shared" si="4"/>
        <v>408521</v>
      </c>
      <c r="J33" s="7"/>
    </row>
  </sheetData>
  <mergeCells count="13">
    <mergeCell ref="A33:D33"/>
    <mergeCell ref="A1:J1"/>
    <mergeCell ref="J3:J4"/>
    <mergeCell ref="B6:D6"/>
    <mergeCell ref="B16:D16"/>
    <mergeCell ref="B22:D22"/>
    <mergeCell ref="B27:D27"/>
    <mergeCell ref="B31:D31"/>
    <mergeCell ref="E3:I3"/>
    <mergeCell ref="A3:A4"/>
    <mergeCell ref="B3:B4"/>
    <mergeCell ref="C3:C4"/>
    <mergeCell ref="D3:D4"/>
  </mergeCells>
  <pageMargins left="0.17" right="0.17" top="0.28999999999999998" bottom="0.15748031496062992" header="0.17" footer="0.15748031496062992"/>
  <pageSetup paperSize="9" scale="82" orientation="landscape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Ефремова Анастасия Васильевна</dc:creator>
  <cp:lastModifiedBy>Александр</cp:lastModifiedBy>
  <cp:lastPrinted>2019-11-05T13:39:33Z</cp:lastPrinted>
  <dcterms:created xsi:type="dcterms:W3CDTF">2019-11-05T09:43:56Z</dcterms:created>
  <dcterms:modified xsi:type="dcterms:W3CDTF">2022-10-13T11:42:48Z</dcterms:modified>
</cp:coreProperties>
</file>